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50. výzva Muzea _SC 4.4 (ITI)\Verze_2_revize v přípravě\01_připomínky_ŘO\"/>
    </mc:Choice>
  </mc:AlternateContent>
  <xr:revisionPtr revIDLastSave="0" documentId="13_ncr:1_{923BAD14-BE4F-4FDA-B51C-6A59DC1F850E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E26" i="4"/>
  <c r="E27" i="4"/>
  <c r="E23" i="4"/>
  <c r="E22" i="4"/>
  <c r="E29" i="4" l="1"/>
  <c r="G22" i="4" l="1"/>
  <c r="G14" i="4"/>
  <c r="G23" i="4"/>
  <c r="H27" i="4"/>
  <c r="H26" i="4"/>
</calcChain>
</file>

<file path=xl/sharedStrings.xml><?xml version="1.0" encoding="utf-8"?>
<sst xmlns="http://schemas.openxmlformats.org/spreadsheetml/2006/main" count="32" uniqueCount="31">
  <si>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</si>
  <si>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</si>
  <si>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</si>
  <si>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</si>
  <si>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</si>
  <si>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</si>
  <si>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</si>
  <si>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</si>
  <si>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</si>
  <si>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</si>
  <si>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</si>
  <si>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</si>
  <si>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</si>
  <si>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</si>
  <si>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</si>
  <si>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</si>
  <si>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revitalizace, odborná infrastruktura a vybavení pro činnost muzeí kromě výdajů na zvýšení energetické účinnosti u rekonstrukcí budov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</si>
  <si>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</si>
  <si>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</si>
  <si>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</si>
  <si>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</si>
  <si>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studie proveditelnosti</t>
  </si>
  <si>
    <t>nákup pozemků</t>
  </si>
  <si>
    <t>Hlavní část projektu - celkem min. 90%</t>
  </si>
  <si>
    <t>Doprovodná část projektu - celkem max. 10%</t>
  </si>
  <si>
    <t xml:space="preserve">ostatní výdaje na zvýšení energetické účinnosti při rekonstrukci budov  </t>
  </si>
  <si>
    <t>ostatní (vyjma studie proveditelnosti a zvýšení energetické účinnosti při rekonstrukci budov)</t>
  </si>
  <si>
    <t>50. VÝZVA IROP – MUZEA – SC 4.4 (ITI)</t>
  </si>
  <si>
    <t xml:space="preserve">Přesný výčet možných způsobilých výdajů na hlavní část projektu je uveden v kap. 4.2.1 Specifických pravidel. </t>
  </si>
  <si>
    <t xml:space="preserve">Přesný výčet možných způsobilých výdajů na doprovodnou část projektu je uveden v kapitole 4.2.2 Specifických pravidel. 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</si>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</sst>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0" fontId="0" fillId="0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20" fillId="0" borderId="0" xfId="0" applyFont="1"/>
    <xf numFmtId="0" fontId="22" fillId="0" borderId="1" xfId="0" applyFont="1" applyBorder="1" applyAlignment="1">
      <alignment horizontal="left" vertical="center" wrapText="1" indent="3"/>
    </xf>
    <xf numFmtId="10" fontId="4" fillId="2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0" fontId="0" fillId="6" borderId="1" xfId="0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64" fontId="0" fillId="5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9" fontId="22" fillId="5" borderId="1" xfId="2" applyFont="1" applyFill="1" applyBorder="1" applyAlignment="1">
      <alignment horizontal="right" vertical="center"/>
    </xf>
    <xf numFmtId="164" fontId="22" fillId="0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6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83" t="s">
        <v>14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83" t="s">
        <v>10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84" t="s">
        <v>11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30.6" customHeight="1" x14ac:dyDescent="0.25">
      <c r="A21" s="88" t="s">
        <v>27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</row>
    <row r="22" spans="1:14" ht="23.25" x14ac:dyDescent="0.25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87" t="s">
        <v>30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4"/>
  <sheetViews>
    <sheetView workbookViewId="0">
      <selection activeCell="B8" sqref="B8"/>
    </sheetView>
  </sheetViews>
  <sheetFormatPr defaultRowHeight="12.75" x14ac:dyDescent="0.2"/>
  <cols>
    <col min="1" max="1" width="2.140625" customWidth="1"/>
    <col min="2" max="2" width="72.7109375" customWidth="1"/>
    <col min="3" max="3" width="11.7109375" style="36" customWidth="1"/>
    <col min="4" max="4" width="45.5703125" customWidth="1"/>
    <col min="5" max="5" width="22.42578125" customWidth="1"/>
    <col min="6" max="6" width="15.2851562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17" t="s">
        <v>9</v>
      </c>
    </row>
    <row r="4" spans="2:8" x14ac:dyDescent="0.2">
      <c r="B4" s="7" t="s">
        <v>3</v>
      </c>
      <c r="C4" s="37"/>
      <c r="D4" s="8"/>
      <c r="E4" s="8"/>
      <c r="F4" s="8"/>
      <c r="G4" s="8"/>
      <c r="H4" s="9"/>
    </row>
    <row r="5" spans="2:8" x14ac:dyDescent="0.2">
      <c r="B5" s="18" t="s">
        <v>28</v>
      </c>
      <c r="C5" s="38"/>
      <c r="D5" s="19"/>
      <c r="E5" s="19"/>
      <c r="F5" s="19"/>
      <c r="G5" s="19"/>
      <c r="H5" s="10"/>
    </row>
    <row r="6" spans="2:8" x14ac:dyDescent="0.2">
      <c r="B6" s="48" t="s">
        <v>29</v>
      </c>
      <c r="C6" s="38"/>
      <c r="D6" s="19"/>
      <c r="E6" s="35"/>
      <c r="F6" s="19"/>
      <c r="G6" s="19"/>
      <c r="H6" s="10"/>
    </row>
    <row r="7" spans="2:8" x14ac:dyDescent="0.2">
      <c r="B7" s="62" t="s">
        <v>7</v>
      </c>
      <c r="C7" s="39"/>
      <c r="D7" s="11"/>
      <c r="E7" s="11"/>
      <c r="F7" s="11"/>
      <c r="G7" s="11"/>
      <c r="H7" s="12"/>
    </row>
    <row r="10" spans="2:8" ht="25.5" x14ac:dyDescent="0.2">
      <c r="B10" s="16" t="s">
        <v>1</v>
      </c>
      <c r="C10" s="40" t="s">
        <v>4</v>
      </c>
      <c r="D10" s="16" t="s">
        <v>8</v>
      </c>
      <c r="E10" s="16" t="s">
        <v>15</v>
      </c>
      <c r="F10" s="16" t="s">
        <v>5</v>
      </c>
      <c r="G10" s="16" t="s">
        <v>6</v>
      </c>
      <c r="H10" s="16" t="s">
        <v>2</v>
      </c>
    </row>
    <row r="11" spans="2:8" ht="18.75" customHeight="1" x14ac:dyDescent="0.2">
      <c r="B11" s="76" t="s">
        <v>1</v>
      </c>
      <c r="C11" s="41"/>
      <c r="D11" s="4"/>
      <c r="E11" s="1"/>
      <c r="F11" s="2"/>
      <c r="G11" s="2"/>
      <c r="H11" s="3"/>
    </row>
    <row r="12" spans="2:8" ht="21.75" customHeight="1" x14ac:dyDescent="0.2">
      <c r="B12" s="75" t="s">
        <v>19</v>
      </c>
      <c r="C12" s="42"/>
      <c r="D12" s="6"/>
      <c r="E12" s="20"/>
      <c r="F12" s="6"/>
      <c r="G12" s="6"/>
      <c r="H12" s="5"/>
    </row>
    <row r="13" spans="2:8" s="25" customFormat="1" ht="28.5" customHeight="1" x14ac:dyDescent="0.2">
      <c r="B13" s="21" t="s">
        <v>16</v>
      </c>
      <c r="C13" s="67">
        <v>166</v>
      </c>
      <c r="D13" s="68"/>
      <c r="E13" s="69">
        <v>30000000</v>
      </c>
      <c r="F13" s="70"/>
      <c r="G13" s="71"/>
      <c r="H13" s="71"/>
    </row>
    <row r="14" spans="2:8" s="25" customFormat="1" ht="16.5" customHeight="1" x14ac:dyDescent="0.2">
      <c r="B14" s="64" t="s">
        <v>22</v>
      </c>
      <c r="C14" s="67">
        <v>166</v>
      </c>
      <c r="D14" s="68"/>
      <c r="E14" s="69">
        <v>2000000</v>
      </c>
      <c r="F14" s="72">
        <v>0.1</v>
      </c>
      <c r="G14" s="66">
        <f>E14/E29</f>
        <v>5.8548009367681501E-2</v>
      </c>
      <c r="H14" s="71"/>
    </row>
    <row r="15" spans="2:8" s="25" customFormat="1" ht="15" customHeight="1" x14ac:dyDescent="0.2">
      <c r="B15" s="21" t="s">
        <v>13</v>
      </c>
      <c r="C15" s="67">
        <v>44</v>
      </c>
      <c r="D15" s="68"/>
      <c r="E15" s="69">
        <v>1000000</v>
      </c>
      <c r="F15" s="70"/>
      <c r="G15" s="71"/>
      <c r="H15" s="71"/>
    </row>
    <row r="16" spans="2:8" s="25" customFormat="1" x14ac:dyDescent="0.2">
      <c r="B16" s="50"/>
      <c r="C16" s="46"/>
      <c r="D16" s="55"/>
      <c r="E16" s="56"/>
      <c r="F16" s="23"/>
      <c r="G16" s="24"/>
      <c r="H16" s="24"/>
    </row>
    <row r="17" spans="2:8" ht="20.25" customHeight="1" x14ac:dyDescent="0.2">
      <c r="B17" s="75" t="s">
        <v>20</v>
      </c>
      <c r="C17" s="47"/>
      <c r="D17" s="6"/>
      <c r="E17" s="51"/>
      <c r="F17" s="52"/>
      <c r="G17" s="6"/>
      <c r="H17" s="6"/>
    </row>
    <row r="18" spans="2:8" ht="27.75" customHeight="1" x14ac:dyDescent="0.2">
      <c r="B18" s="57" t="s">
        <v>26</v>
      </c>
      <c r="C18" s="46">
        <v>166</v>
      </c>
      <c r="D18" s="22"/>
      <c r="E18" s="44">
        <v>1000000</v>
      </c>
      <c r="F18" s="24"/>
      <c r="G18" s="24"/>
      <c r="H18" s="24"/>
    </row>
    <row r="19" spans="2:8" ht="20.25" customHeight="1" x14ac:dyDescent="0.2">
      <c r="B19" s="82" t="s">
        <v>25</v>
      </c>
      <c r="C19" s="46">
        <v>44</v>
      </c>
      <c r="D19" s="22"/>
      <c r="E19" s="44">
        <v>0</v>
      </c>
      <c r="F19" s="24"/>
      <c r="G19" s="24"/>
      <c r="H19" s="24"/>
    </row>
    <row r="20" spans="2:8" ht="20.25" customHeight="1" x14ac:dyDescent="0.2">
      <c r="B20" s="57" t="s">
        <v>21</v>
      </c>
      <c r="C20" s="46">
        <v>166</v>
      </c>
      <c r="D20" s="22"/>
      <c r="E20" s="44">
        <v>160000</v>
      </c>
      <c r="F20" s="73">
        <v>170000</v>
      </c>
      <c r="G20" s="74" t="b">
        <f>E20&lt;=F20</f>
        <v>1</v>
      </c>
      <c r="H20" s="24"/>
    </row>
    <row r="21" spans="2:8" x14ac:dyDescent="0.2">
      <c r="B21" s="57"/>
      <c r="C21"/>
    </row>
    <row r="22" spans="2:8" s="25" customFormat="1" ht="16.5" customHeight="1" x14ac:dyDescent="0.2">
      <c r="B22" s="58" t="s">
        <v>23</v>
      </c>
      <c r="C22" s="61"/>
      <c r="D22" s="60"/>
      <c r="E22" s="59">
        <f>E13+E15+E14</f>
        <v>33000000</v>
      </c>
      <c r="F22" s="81">
        <v>0.9</v>
      </c>
      <c r="G22" s="65">
        <f>E22/E29</f>
        <v>0.96604215456674469</v>
      </c>
      <c r="H22" s="60"/>
    </row>
    <row r="23" spans="2:8" ht="16.5" customHeight="1" x14ac:dyDescent="0.2">
      <c r="B23" s="77" t="s">
        <v>24</v>
      </c>
      <c r="C23" s="61"/>
      <c r="D23" s="80"/>
      <c r="E23" s="59">
        <f>SUM(E18:E20)</f>
        <v>1160000</v>
      </c>
      <c r="F23" s="81">
        <v>0.1</v>
      </c>
      <c r="G23" s="65">
        <f>E23/E29</f>
        <v>3.3957845433255272E-2</v>
      </c>
      <c r="H23" s="65"/>
    </row>
    <row r="24" spans="2:8" ht="9" customHeight="1" x14ac:dyDescent="0.2">
      <c r="B24" s="25"/>
      <c r="C24" s="25"/>
      <c r="D24" s="25"/>
      <c r="E24" s="25"/>
      <c r="F24" s="25"/>
      <c r="G24" s="25"/>
      <c r="H24" s="25"/>
    </row>
    <row r="25" spans="2:8" ht="9" customHeight="1" x14ac:dyDescent="0.2">
      <c r="B25" s="25"/>
      <c r="C25" s="25"/>
      <c r="D25" s="25"/>
      <c r="E25" s="25"/>
      <c r="F25" s="25"/>
      <c r="G25" s="25"/>
      <c r="H25" s="25"/>
    </row>
    <row r="26" spans="2:8" ht="15.75" customHeight="1" x14ac:dyDescent="0.2">
      <c r="B26" s="78" t="s">
        <v>17</v>
      </c>
      <c r="C26" s="61">
        <v>166</v>
      </c>
      <c r="D26" s="80"/>
      <c r="E26" s="59">
        <f>SUMIFS($E$13:$E$20,$C$13:$C$20,C26)</f>
        <v>33160000</v>
      </c>
      <c r="F26" s="59"/>
      <c r="G26" s="65"/>
      <c r="H26" s="65">
        <f>E26/E29</f>
        <v>0.97072599531615922</v>
      </c>
    </row>
    <row r="27" spans="2:8" ht="15.75" customHeight="1" x14ac:dyDescent="0.2">
      <c r="B27" s="79" t="s">
        <v>18</v>
      </c>
      <c r="C27" s="61">
        <v>44</v>
      </c>
      <c r="D27" s="80"/>
      <c r="E27" s="59">
        <f>SUMIFS($E$13:$E$20,C13:C20,C27)</f>
        <v>1000000</v>
      </c>
      <c r="F27" s="59"/>
      <c r="G27" s="65"/>
      <c r="H27" s="65">
        <f>E27/E29</f>
        <v>2.9274004683840751E-2</v>
      </c>
    </row>
    <row r="28" spans="2:8" x14ac:dyDescent="0.2">
      <c r="C28"/>
    </row>
    <row r="29" spans="2:8" ht="18.75" customHeight="1" x14ac:dyDescent="0.2">
      <c r="B29" s="14" t="s">
        <v>0</v>
      </c>
      <c r="C29" s="43"/>
      <c r="D29" s="13"/>
      <c r="E29" s="45">
        <f>E22+E23</f>
        <v>34160000</v>
      </c>
      <c r="F29" s="53"/>
      <c r="G29" s="15"/>
      <c r="H29" s="54"/>
    </row>
    <row r="31" spans="2:8" x14ac:dyDescent="0.2">
      <c r="B31" s="63"/>
    </row>
    <row r="32" spans="2:8" x14ac:dyDescent="0.2">
      <c r="B32" s="49"/>
    </row>
    <row r="33" spans="2:2" x14ac:dyDescent="0.2">
      <c r="B33" s="49"/>
    </row>
    <row r="34" spans="2:2" x14ac:dyDescent="0.2">
      <c r="B34" s="49"/>
    </row>
  </sheetData>
  <sheetProtection algorithmName="SHA-512" hashValue="jQjsUHwm6gEjmxJ6zmb30yntwEaDqWIkh1KzjgcObOFgpgXvsbKAXXGO+qcpDYYxpAAeKvOdYkDPNjsdPKYhTg==" saltValue="jzDb4R8T5sZTWKpA5Gphjg==" spinCount="100000" sheet="1" objects="1" scenarios="1"/>
  <protectedRanges>
    <protectedRange sqref="D18:E20" name="Oblast2"/>
    <protectedRange sqref="D13:E15" name="Oblast1"/>
  </protectedRanges>
  <conditionalFormatting sqref="G14">
    <cfRule type="expression" dxfId="7" priority="3">
      <formula>$G$14&gt;=$F$14</formula>
    </cfRule>
    <cfRule type="expression" dxfId="6" priority="4">
      <formula>G14&lt;F14</formula>
    </cfRule>
  </conditionalFormatting>
  <conditionalFormatting sqref="G20">
    <cfRule type="expression" dxfId="5" priority="1">
      <formula>$G$20=FALSE</formula>
    </cfRule>
    <cfRule type="expression" dxfId="4" priority="2">
      <formula>G20=TRUE</formula>
    </cfRule>
  </conditionalFormatting>
  <conditionalFormatting sqref="G22">
    <cfRule type="expression" dxfId="3" priority="5">
      <formula>$G$22&lt;$F$22</formula>
    </cfRule>
    <cfRule type="expression" dxfId="2" priority="9">
      <formula>G22&gt;=F22</formula>
    </cfRule>
  </conditionalFormatting>
  <conditionalFormatting sqref="G23">
    <cfRule type="expression" dxfId="1" priority="6">
      <formula>$G$23&gt;F23</formula>
    </cfRule>
    <cfRule type="expression" dxfId="0" priority="8">
      <formula>G23&lt;=F23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2025-10-07T12:50:27Z</dcterms:modified>
</cp:coreProperties>
</file>